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je\001 Zakázky 2022\131 Revitalizace sídliště Bystřice\02 PDSP\F. Rozpočtová část\02 Soupis prací\"/>
    </mc:Choice>
  </mc:AlternateContent>
  <xr:revisionPtr revIDLastSave="0" documentId="13_ncr:1_{01D2F62C-43FC-483A-AD36-9E0E85E89739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F40" i="1" s="1"/>
  <c r="BA45" i="12"/>
  <c r="BA43" i="12"/>
  <c r="BA42" i="12"/>
  <c r="BA40" i="12"/>
  <c r="BA39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4" i="12"/>
  <c r="BA23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I8" i="12" s="1"/>
  <c r="K9" i="12"/>
  <c r="O9" i="12"/>
  <c r="Q9" i="12"/>
  <c r="U9" i="12"/>
  <c r="F13" i="12"/>
  <c r="G13" i="12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2" i="12"/>
  <c r="G22" i="12" s="1"/>
  <c r="M22" i="12" s="1"/>
  <c r="I22" i="12"/>
  <c r="K22" i="12"/>
  <c r="O22" i="12"/>
  <c r="Q22" i="12"/>
  <c r="Q21" i="12" s="1"/>
  <c r="U22" i="12"/>
  <c r="F38" i="12"/>
  <c r="G38" i="12"/>
  <c r="M38" i="12" s="1"/>
  <c r="I38" i="12"/>
  <c r="K38" i="12"/>
  <c r="O38" i="12"/>
  <c r="Q38" i="12"/>
  <c r="U38" i="12"/>
  <c r="F41" i="12"/>
  <c r="G41" i="12"/>
  <c r="M41" i="12" s="1"/>
  <c r="I41" i="12"/>
  <c r="K41" i="12"/>
  <c r="O41" i="12"/>
  <c r="Q41" i="12"/>
  <c r="U41" i="12"/>
  <c r="F44" i="12"/>
  <c r="G44" i="12"/>
  <c r="M44" i="12" s="1"/>
  <c r="I44" i="12"/>
  <c r="K44" i="12"/>
  <c r="O44" i="12"/>
  <c r="Q44" i="12"/>
  <c r="U44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G8" i="12" l="1"/>
  <c r="AD47" i="12"/>
  <c r="G39" i="1" s="1"/>
  <c r="G40" i="1" s="1"/>
  <c r="G25" i="1" s="1"/>
  <c r="G26" i="1" s="1"/>
  <c r="I21" i="12"/>
  <c r="K21" i="12"/>
  <c r="U8" i="12"/>
  <c r="Q8" i="12"/>
  <c r="O8" i="12"/>
  <c r="U21" i="12"/>
  <c r="K8" i="12"/>
  <c r="O21" i="12"/>
  <c r="G23" i="1"/>
  <c r="M21" i="12"/>
  <c r="G21" i="12"/>
  <c r="I56" i="1" s="1"/>
  <c r="I19" i="1" s="1"/>
  <c r="M9" i="12"/>
  <c r="M8" i="12" s="1"/>
  <c r="G28" i="1" l="1"/>
  <c r="H39" i="1"/>
  <c r="I55" i="1"/>
  <c r="G47" i="12"/>
  <c r="G24" i="1"/>
  <c r="G29" i="1" s="1"/>
  <c r="I39" i="1" l="1"/>
  <c r="I40" i="1" s="1"/>
  <c r="J39" i="1" s="1"/>
  <c r="J40" i="1" s="1"/>
  <c r="H40" i="1"/>
  <c r="I20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<sst xmlns="http://schemas.openxmlformats.org/spreadsheetml/2006/main" count="223" uniqueCount="137">
  <si>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</si>
  <si>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</si>
  <si>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</si>
  <si>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</si>
  <si>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</si>
  <si>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</si>
  <si>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</si>
  <si>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</si>
  <si>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</si>
  <si>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</si>
  <si>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</si>
  <si>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</si>
  <si>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</si>
  <si>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</si>
  <si>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</si>
  <si>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</si>
  <si>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</si>
  <si>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</si>
  <si>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</si>
  <si>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</si>
  <si>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</si>
  <si>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</si>
  <si>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</si>
  <si>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</si>
  <si>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</si>
  <si>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</si>
  <si>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</si>
  <si>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</si>
  <si>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</si>
  <si>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</si>
  <si>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</si>
  <si>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</si>
  <si>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</si>
  <si>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</si>
  <si>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</si>
  <si>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</si>
  <si>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</si>
  <si>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</si>
  <si>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</si>
  <si>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</si>
  <si>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</si>
  <si>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</si>
  <si>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</si>
  <si>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</si>
  <si>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</si>
  <si>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</si>
  <si>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SO.101.6.2 Úpravy veřejných prostranství, stání pro kont. a mobiliář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</si>
  <si>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</si>
  <si>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</si>
  <si>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</si>
  <si>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</si>
  <si>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</si>
  <si>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</si>
  <si>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</si>
  <si>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</si>
  <si>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</si>
  <si>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</si>
  <si>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</si>
  <si>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</si>
  <si>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</si>
  <si>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</si>
  <si>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</si>
  <si>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</si>
  <si>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</si>
  <si>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</si>
  <si>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</si>
  <si>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</si>
  <si>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</si>
  <si>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</si>
  <si>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</si>
  <si>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</si>
  <si>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</si>
  <si>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</si>
  <si>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</si>
  <si>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</si>
  <si>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</si>
  <si>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</si>
  <si>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</si>
  <si>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</si>
  <si>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</si>
  <si>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</si>
  <si>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</si>
  <si>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</si>
  <si>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</si>
  <si>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</si>
  <si>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</si>
  <si>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</si>
  <si>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</si>
  <si>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</si>
  <si>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</si>
  <si>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</si>
  <si>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</si>
  <si>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</si>
  <si>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</si>
  <si>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</si>
  <si>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</si>
  <si>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</si>
  <si>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</si>
  <si>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</si>
  <si>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</si>
  <si>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</si>
  <si>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</si>
  <si>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</si>
  <si>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</si>
  <si>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</si>
  <si>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</si>
  <si>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</si>
  <si>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</si>
  <si>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</si>
  <si>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</si>
  <si>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</si>
  <si>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</si>
  <si>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11</t>
  </si>
  <si>
    <t>Specializované činnosti - práce dendrologa</t>
  </si>
  <si>
    <t>Soubor</t>
  </si>
  <si>
    <t>- činnosti spojene s odborným dohledem dendrologa při provádění prací v blízkosti stávajících stromů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</si>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</sst>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Pol'!G21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w+8wTlUij47QbSy8x8I8dKsk2LCUYEZFLDs5KkLsMIhcQJ5l3HniuLG4eTP5E9wc+pkQaDxtDDcQ6z4kk8uL3A==" saltValue="Z+Lt0BKw95+ivvvLhc3Pf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abSelected="1" workbookViewId="0">
      <selection activeCell="O49" sqref="O49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SUMIF(AE9:AE20,"&lt;&gt;NOR",G9:G20)</f>
        <v>0</v>
      </c>
      <c r="H8" s="176"/>
      <c r="I8" s="176">
        <f>SUM(I9:I20)</f>
        <v>0</v>
      </c>
      <c r="J8" s="176"/>
      <c r="K8" s="176">
        <f>SUM(K9:K20)</f>
        <v>0</v>
      </c>
      <c r="L8" s="176"/>
      <c r="M8" s="176">
        <f>SUM(M9:M20)</f>
        <v>0</v>
      </c>
      <c r="N8" s="157"/>
      <c r="O8" s="157">
        <f>SUM(O9:O20)</f>
        <v>0</v>
      </c>
      <c r="P8" s="157"/>
      <c r="Q8" s="157">
        <f>SUM(Q9:Q20)</f>
        <v>0</v>
      </c>
      <c r="R8" s="157"/>
      <c r="S8" s="157"/>
      <c r="T8" s="172"/>
      <c r="U8" s="157">
        <f>SUM(U9:U20)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116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117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118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119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120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121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x14ac:dyDescent="0.25">
      <c r="A21" s="153" t="s">
        <v>84</v>
      </c>
      <c r="B21" s="160" t="s">
        <v>58</v>
      </c>
      <c r="C21" s="187" t="s">
        <v>26</v>
      </c>
      <c r="D21" s="163"/>
      <c r="E21" s="166"/>
      <c r="F21" s="169"/>
      <c r="G21" s="169">
        <f>SUMIF(AE22:AE45,"&lt;&gt;NOR",G22:G45)</f>
        <v>0</v>
      </c>
      <c r="H21" s="169"/>
      <c r="I21" s="169">
        <f>SUM(I22:I45)</f>
        <v>0</v>
      </c>
      <c r="J21" s="169"/>
      <c r="K21" s="169">
        <f>SUM(K22:K45)</f>
        <v>0</v>
      </c>
      <c r="L21" s="169"/>
      <c r="M21" s="169">
        <f>SUM(M22:M45)</f>
        <v>0</v>
      </c>
      <c r="N21" s="163"/>
      <c r="O21" s="163">
        <f>SUM(O22:O45)</f>
        <v>0</v>
      </c>
      <c r="P21" s="163"/>
      <c r="Q21" s="163">
        <f>SUM(Q22:Q45)</f>
        <v>0</v>
      </c>
      <c r="R21" s="163"/>
      <c r="S21" s="163"/>
      <c r="T21" s="164"/>
      <c r="U21" s="163">
        <f>SUM(U22:U45)</f>
        <v>0</v>
      </c>
      <c r="AE21" t="s">
        <v>85</v>
      </c>
    </row>
    <row r="22" spans="1:60" outlineLevel="1" x14ac:dyDescent="0.25">
      <c r="A22" s="152">
        <v>4</v>
      </c>
      <c r="B22" s="159" t="s">
        <v>97</v>
      </c>
      <c r="C22" s="186" t="s">
        <v>98</v>
      </c>
      <c r="D22" s="161" t="s">
        <v>88</v>
      </c>
      <c r="E22" s="165">
        <v>1</v>
      </c>
      <c r="F22" s="168">
        <f>H22+J22</f>
        <v>0</v>
      </c>
      <c r="G22" s="167">
        <f>ROUND(E22*F22,2)</f>
        <v>0</v>
      </c>
      <c r="H22" s="168"/>
      <c r="I22" s="167">
        <f>ROUND(E22*H22,2)</f>
        <v>0</v>
      </c>
      <c r="J22" s="168"/>
      <c r="K22" s="167">
        <f>ROUND(E22*J22,2)</f>
        <v>0</v>
      </c>
      <c r="L22" s="167">
        <v>21</v>
      </c>
      <c r="M22" s="167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0</v>
      </c>
      <c r="U22" s="161">
        <f>ROUND(E22*T22,2)</f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89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/>
      <c r="B23" s="159"/>
      <c r="C23" s="241" t="s">
        <v>122</v>
      </c>
      <c r="D23" s="242"/>
      <c r="E23" s="243"/>
      <c r="F23" s="244"/>
      <c r="G23" s="245"/>
      <c r="H23" s="167"/>
      <c r="I23" s="167"/>
      <c r="J23" s="167"/>
      <c r="K23" s="167"/>
      <c r="L23" s="167"/>
      <c r="M23" s="167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90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4" t="str">
        <f t="shared" ref="BA23:BA37" si="0">C23</f>
        <v>- zřízení objektů ZS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9"/>
      <c r="C24" s="241" t="s">
        <v>123</v>
      </c>
      <c r="D24" s="242"/>
      <c r="E24" s="243"/>
      <c r="F24" s="244"/>
      <c r="G24" s="245"/>
      <c r="H24" s="167"/>
      <c r="I24" s="167"/>
      <c r="J24" s="167"/>
      <c r="K24" s="167"/>
      <c r="L24" s="167"/>
      <c r="M24" s="167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90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4" t="str">
        <f t="shared" si="0"/>
        <v>- zřízení přípojek médií k objektům ZS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124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si="0"/>
        <v>- zřízení odběrných míst NN a vody s měřením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125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provozní náklady na energie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126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náklady na vybavení objektů ZS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127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náklady na údržbu objektů ZS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128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úklid ploch využívaných pro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129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spojené s likvidací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130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uvedení ploch a zařízení využívaných pro ZS do původního stavu</v>
      </c>
      <c r="BB31" s="151"/>
      <c r="BC31" s="151"/>
      <c r="BD31" s="151"/>
      <c r="BE31" s="151"/>
      <c r="BF31" s="151"/>
      <c r="BG31" s="151"/>
      <c r="BH31" s="151"/>
    </row>
    <row r="32" spans="1:60" ht="21" outlineLevel="1" x14ac:dyDescent="0.25">
      <c r="A32" s="152"/>
      <c r="B32" s="159"/>
      <c r="C32" s="241" t="s">
        <v>131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99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poplatky za užívání veřejných ploch a to vč. užívání ploch k uložení materiálů a odpadu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/>
      <c r="B34" s="159"/>
      <c r="C34" s="241" t="s">
        <v>100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dočasné bezbariérové trasy pro pěší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101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náklady na mobilní oplocení a hrazení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102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umístění tabule "stavba povolena"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103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umístění výstražných značek a cedulí (např. zákaz vstupu na staveniště)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>
        <v>5</v>
      </c>
      <c r="B38" s="159" t="s">
        <v>104</v>
      </c>
      <c r="C38" s="186" t="s">
        <v>105</v>
      </c>
      <c r="D38" s="161" t="s">
        <v>106</v>
      </c>
      <c r="E38" s="165">
        <v>1</v>
      </c>
      <c r="F38" s="168">
        <f>H38+J38</f>
        <v>0</v>
      </c>
      <c r="G38" s="167">
        <f>ROUND(E38*F38,2)</f>
        <v>0</v>
      </c>
      <c r="H38" s="168"/>
      <c r="I38" s="167">
        <f>ROUND(E38*H38,2)</f>
        <v>0</v>
      </c>
      <c r="J38" s="168"/>
      <c r="K38" s="167">
        <f>ROUND(E38*J38,2)</f>
        <v>0</v>
      </c>
      <c r="L38" s="167">
        <v>21</v>
      </c>
      <c r="M38" s="167">
        <f>G38*(1+L38/100)</f>
        <v>0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0</v>
      </c>
      <c r="U38" s="161">
        <f>ROUND(E38*T38,2)</f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89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1" outlineLevel="1" x14ac:dyDescent="0.25">
      <c r="A39" s="152"/>
      <c r="B39" s="159"/>
      <c r="C39" s="241" t="s">
        <v>107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>C39</f>
        <v>- náklady na provedení veškerých předepsaných zkoušek a revizí použitých materiálů a provedených konstrukcí nebo stavebních prací (statické zatěžovací zkoušky)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/>
      <c r="B40" s="159"/>
      <c r="C40" s="241" t="s">
        <v>108</v>
      </c>
      <c r="D40" s="242"/>
      <c r="E40" s="243"/>
      <c r="F40" s="244"/>
      <c r="G40" s="245"/>
      <c r="H40" s="167"/>
      <c r="I40" s="167"/>
      <c r="J40" s="167"/>
      <c r="K40" s="167"/>
      <c r="L40" s="167"/>
      <c r="M40" s="167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90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4" t="str">
        <f>C40</f>
        <v>- laboratorní zkoušky zeminy pro provedení stabilizace</v>
      </c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>
        <v>6</v>
      </c>
      <c r="B41" s="159" t="s">
        <v>109</v>
      </c>
      <c r="C41" s="186" t="s">
        <v>110</v>
      </c>
      <c r="D41" s="161" t="s">
        <v>88</v>
      </c>
      <c r="E41" s="165">
        <v>1</v>
      </c>
      <c r="F41" s="168">
        <f>H41+J41</f>
        <v>0</v>
      </c>
      <c r="G41" s="167">
        <f>ROUND(E41*F41,2)</f>
        <v>0</v>
      </c>
      <c r="H41" s="168"/>
      <c r="I41" s="167">
        <f>ROUND(E41*H41,2)</f>
        <v>0</v>
      </c>
      <c r="J41" s="168"/>
      <c r="K41" s="167">
        <f>ROUND(E41*J41,2)</f>
        <v>0</v>
      </c>
      <c r="L41" s="167">
        <v>21</v>
      </c>
      <c r="M41" s="167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0</v>
      </c>
      <c r="U41" s="161">
        <f>ROUND(E41*T41,2)</f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89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116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Komplet zahrnuje :</v>
      </c>
      <c r="BB42" s="151"/>
      <c r="BC42" s="151"/>
      <c r="BD42" s="151"/>
      <c r="BE42" s="151"/>
      <c r="BF42" s="151"/>
      <c r="BG42" s="151"/>
      <c r="BH42" s="151"/>
    </row>
    <row r="43" spans="1:60" ht="31.2" outlineLevel="1" x14ac:dyDescent="0.25">
      <c r="A43" s="152"/>
      <c r="B43" s="159"/>
      <c r="C43" s="241" t="s">
        <v>111</v>
      </c>
      <c r="D43" s="242"/>
      <c r="E43" s="243"/>
      <c r="F43" s="244"/>
      <c r="G43" s="245"/>
      <c r="H43" s="167"/>
      <c r="I43" s="167"/>
      <c r="J43" s="167"/>
      <c r="K43" s="167"/>
      <c r="L43" s="167"/>
      <c r="M43" s="167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90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4" t="str">
        <f>C43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>
        <v>7</v>
      </c>
      <c r="B44" s="159" t="s">
        <v>112</v>
      </c>
      <c r="C44" s="186" t="s">
        <v>113</v>
      </c>
      <c r="D44" s="161" t="s">
        <v>114</v>
      </c>
      <c r="E44" s="165">
        <v>1</v>
      </c>
      <c r="F44" s="168">
        <f>H44+J44</f>
        <v>0</v>
      </c>
      <c r="G44" s="167">
        <f>ROUND(E44*F44,2)</f>
        <v>0</v>
      </c>
      <c r="H44" s="168"/>
      <c r="I44" s="167">
        <f>ROUND(E44*H44,2)</f>
        <v>0</v>
      </c>
      <c r="J44" s="168"/>
      <c r="K44" s="167">
        <f>ROUND(E44*J44,2)</f>
        <v>0</v>
      </c>
      <c r="L44" s="167">
        <v>21</v>
      </c>
      <c r="M44" s="167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</v>
      </c>
      <c r="U44" s="161">
        <f>ROUND(E44*T44,2)</f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89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77"/>
      <c r="B45" s="178"/>
      <c r="C45" s="246" t="s">
        <v>115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činnosti spojene s odborným dohledem dendrologa při provádění prací v blízkosti stávajících stromů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132</v>
      </c>
      <c r="C46" s="188" t="s">
        <v>132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132</v>
      </c>
      <c r="D47" s="184"/>
      <c r="E47" s="184"/>
      <c r="F47" s="184"/>
      <c r="G47" s="185">
        <f>G8+G21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133</v>
      </c>
    </row>
    <row r="48" spans="1:60" x14ac:dyDescent="0.25">
      <c r="A48" s="6"/>
      <c r="B48" s="7" t="s">
        <v>132</v>
      </c>
      <c r="C48" s="188" t="s">
        <v>132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132</v>
      </c>
      <c r="C49" s="188" t="s">
        <v>132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134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135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132</v>
      </c>
      <c r="C56" s="188" t="s">
        <v>132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136</v>
      </c>
    </row>
  </sheetData>
  <sheetProtection algorithmName="SHA-512" hashValue="eZzc/sy6fmqXCz5UpsVRTRoFtOxzC0Pce2VDz8vBm2V3k4RA2kvbYgwCysAhwV1pl++AFoVwkT3CgX6cRc2RXg==" saltValue="JuErNQj0B7Ml1Y6KP5jpNQ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7:G27"/>
    <mergeCell ref="C12:G12"/>
    <mergeCell ref="C14:G14"/>
    <mergeCell ref="C15:G15"/>
    <mergeCell ref="C16:G16"/>
    <mergeCell ref="C18:G18"/>
    <mergeCell ref="C19:G19"/>
    <mergeCell ref="C20:G20"/>
    <mergeCell ref="C23:G23"/>
    <mergeCell ref="C24:G24"/>
    <mergeCell ref="C25:G25"/>
    <mergeCell ref="C26:G26"/>
    <mergeCell ref="C40:G40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9:G39"/>
    <mergeCell ref="C42:G42"/>
    <mergeCell ref="C43:G43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2023-02-08T00:44:53Z</dcterms:modified>
</cp:coreProperties>
</file>